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715"/>
  <workbookPr/>
  <mc:AlternateContent xmlns:mc="http://schemas.openxmlformats.org/markup-compatibility/2006">
    <mc:Choice Requires="x15">
      <x15ac:absPath xmlns:x15ac="http://schemas.microsoft.com/office/spreadsheetml/2010/11/ac" url="/Users/douglasssmith/Desktop/Doug Files/Consulting Practice/Membership Site/Content/Handouts/"/>
    </mc:Choice>
  </mc:AlternateContent>
  <bookViews>
    <workbookView xWindow="0" yWindow="460" windowWidth="28800" windowHeight="16240" tabRatio="500"/>
  </bookViews>
  <sheets>
    <sheet name="Sheet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" i="1" l="1"/>
  <c r="B50" i="1"/>
  <c r="B59" i="1"/>
  <c r="B27" i="1"/>
  <c r="B35" i="1"/>
  <c r="B47" i="1"/>
  <c r="E6" i="1"/>
  <c r="E11" i="1"/>
  <c r="E14" i="1"/>
  <c r="E17" i="1"/>
  <c r="F17" i="1"/>
  <c r="E7" i="1"/>
  <c r="E8" i="1"/>
  <c r="E10" i="1"/>
  <c r="E13" i="1"/>
  <c r="E16" i="1"/>
  <c r="F16" i="1"/>
</calcChain>
</file>

<file path=xl/sharedStrings.xml><?xml version="1.0" encoding="utf-8"?>
<sst xmlns="http://schemas.openxmlformats.org/spreadsheetml/2006/main" count="62" uniqueCount="59">
  <si>
    <t>VARIABLES</t>
  </si>
  <si>
    <t>Buy Side Costs:</t>
  </si>
  <si>
    <t xml:space="preserve">   Inspections</t>
  </si>
  <si>
    <t xml:space="preserve">   Appraisal</t>
  </si>
  <si>
    <t xml:space="preserve">   Survey</t>
  </si>
  <si>
    <t xml:space="preserve">   Lender Fees/Costs</t>
  </si>
  <si>
    <t xml:space="preserve">   Closing Costs</t>
  </si>
  <si>
    <t xml:space="preserve">   Taxes</t>
  </si>
  <si>
    <t xml:space="preserve">   Filing Fees</t>
  </si>
  <si>
    <t xml:space="preserve">   Other Fees:</t>
  </si>
  <si>
    <r>
      <t xml:space="preserve">      </t>
    </r>
    <r>
      <rPr>
        <b/>
        <sz val="12"/>
        <color theme="1"/>
        <rFont val="Calibri"/>
        <family val="2"/>
        <scheme val="minor"/>
      </rPr>
      <t>Total Buy Side Costs:</t>
    </r>
  </si>
  <si>
    <t>Rehab Costs:</t>
  </si>
  <si>
    <t xml:space="preserve">   Contractor Costs:</t>
  </si>
  <si>
    <t xml:space="preserve">   Contingency Reserves:</t>
  </si>
  <si>
    <r>
      <t xml:space="preserve">      </t>
    </r>
    <r>
      <rPr>
        <b/>
        <sz val="12"/>
        <color theme="1"/>
        <rFont val="Calibri"/>
        <family val="2"/>
        <scheme val="minor"/>
      </rPr>
      <t>Total Rehab Costs:</t>
    </r>
  </si>
  <si>
    <t>Holding Costs:</t>
  </si>
  <si>
    <t xml:space="preserve">   Mortgage Payments:</t>
  </si>
  <si>
    <t xml:space="preserve">   Property Taxes:</t>
  </si>
  <si>
    <t xml:space="preserve">   Insurance:</t>
  </si>
  <si>
    <t xml:space="preserve">   Utilities:</t>
  </si>
  <si>
    <t xml:space="preserve">   Lawn Care:</t>
  </si>
  <si>
    <t xml:space="preserve">   Other:</t>
  </si>
  <si>
    <r>
      <t xml:space="preserve">      </t>
    </r>
    <r>
      <rPr>
        <b/>
        <sz val="12"/>
        <color theme="1"/>
        <rFont val="Calibri"/>
        <family val="2"/>
        <scheme val="minor"/>
      </rPr>
      <t>Total Holding Costs</t>
    </r>
  </si>
  <si>
    <t>Selling Costs:</t>
  </si>
  <si>
    <t xml:space="preserve">   Commission to Agents</t>
  </si>
  <si>
    <t xml:space="preserve">   Buyer Home Warranty</t>
  </si>
  <si>
    <t xml:space="preserve">   Buyer's Closing Costs</t>
  </si>
  <si>
    <t xml:space="preserve">   Title Insurance Costs</t>
  </si>
  <si>
    <t xml:space="preserve">   Seller's Closing Costs</t>
  </si>
  <si>
    <r>
      <t xml:space="preserve">      </t>
    </r>
    <r>
      <rPr>
        <b/>
        <sz val="12"/>
        <color theme="1"/>
        <rFont val="Calibri"/>
        <family val="2"/>
        <scheme val="minor"/>
      </rPr>
      <t>Total Selling Costs:</t>
    </r>
  </si>
  <si>
    <t xml:space="preserve"> </t>
  </si>
  <si>
    <t>As Repaired Value</t>
  </si>
  <si>
    <t>Estimated Hold Time (Months)</t>
  </si>
  <si>
    <t>Required Return on Investment</t>
  </si>
  <si>
    <t>Offer Price</t>
  </si>
  <si>
    <t>ANAYLIS SECTION</t>
  </si>
  <si>
    <t>Expected Sales Price:</t>
  </si>
  <si>
    <t>Loan Amount</t>
  </si>
  <si>
    <t>Interest Rate</t>
  </si>
  <si>
    <t>Lender Fees (Including Points)</t>
  </si>
  <si>
    <t>Interest Cost:</t>
  </si>
  <si>
    <t>Cash in with Loan</t>
  </si>
  <si>
    <t>Cash In without Loan</t>
  </si>
  <si>
    <t>Realtor Commission Rate:</t>
  </si>
  <si>
    <t>Fees &amp; Costs without loan:</t>
  </si>
  <si>
    <t xml:space="preserve">Fees &amp; Costs with Loan: </t>
  </si>
  <si>
    <t>Profit With Loan</t>
  </si>
  <si>
    <t>Profit Without Loan</t>
  </si>
  <si>
    <t>Percentage Return With Loan (Cash on Cash)</t>
  </si>
  <si>
    <t>Percentage Return Without Loan (Cash on Cash)</t>
  </si>
  <si>
    <t>Annualized</t>
  </si>
  <si>
    <t>iNSTRUCTIONS</t>
  </si>
  <si>
    <t>DISCLAIMER: This worksheet is for informational and educational purposes only and should not</t>
  </si>
  <si>
    <t xml:space="preserve">be relied upon for accuracy. It is a simply tool to help quickly ascertain what the returns on </t>
  </si>
  <si>
    <t xml:space="preserve">the purchase, rehab, and sale of a property might be. Fill in only the GREEN areas and be sure to </t>
  </si>
  <si>
    <t>update the green cells with YOUR best estimates. The figures that are in the green cells are simply</t>
  </si>
  <si>
    <t>placeholders for you to update. Formulas and calculations are not guaranteed. We've used very</t>
  </si>
  <si>
    <t xml:space="preserve">simple formulas and left all cells unprotected for you to update as you see fit. </t>
  </si>
  <si>
    <t>FIX-N-FLIP WORKSHEET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</si>
</sst>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8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44" fontId="0" fillId="0" borderId="0" xfId="2" applyFont="1"/>
    <xf numFmtId="44" fontId="0" fillId="0" borderId="0" xfId="2" applyFont="1" applyFill="1"/>
    <xf numFmtId="0" fontId="0" fillId="0" borderId="1" xfId="0" applyBorder="1"/>
    <xf numFmtId="0" fontId="0" fillId="4" borderId="1" xfId="0" applyFill="1" applyBorder="1"/>
    <xf numFmtId="44" fontId="0" fillId="4" borderId="1" xfId="2" applyFont="1" applyFill="1" applyBorder="1"/>
    <xf numFmtId="44" fontId="0" fillId="4" borderId="0" xfId="2" applyFont="1" applyFill="1"/>
    <xf numFmtId="44" fontId="2" fillId="4" borderId="1" xfId="2" applyFont="1" applyFill="1" applyBorder="1" applyAlignment="1">
      <alignment horizontal="center"/>
    </xf>
    <xf numFmtId="0" fontId="0" fillId="4" borderId="2" xfId="0" applyFill="1" applyBorder="1"/>
    <xf numFmtId="44" fontId="0" fillId="4" borderId="2" xfId="2" applyFont="1" applyFill="1" applyBorder="1"/>
    <xf numFmtId="0" fontId="2" fillId="0" borderId="1" xfId="0" applyFont="1" applyBorder="1" applyAlignment="1">
      <alignment horizontal="left"/>
    </xf>
    <xf numFmtId="44" fontId="0" fillId="2" borderId="1" xfId="2" applyFont="1" applyFill="1" applyBorder="1"/>
    <xf numFmtId="164" fontId="0" fillId="2" borderId="1" xfId="1" applyNumberFormat="1" applyFont="1" applyFill="1" applyBorder="1"/>
    <xf numFmtId="10" fontId="0" fillId="2" borderId="1" xfId="3" applyNumberFormat="1" applyFont="1" applyFill="1" applyBorder="1"/>
    <xf numFmtId="44" fontId="0" fillId="0" borderId="1" xfId="2" applyFont="1" applyFill="1" applyBorder="1"/>
    <xf numFmtId="0" fontId="0" fillId="0" borderId="1" xfId="0" applyFont="1" applyBorder="1"/>
    <xf numFmtId="44" fontId="0" fillId="3" borderId="1" xfId="2" applyFont="1" applyFill="1" applyBorder="1"/>
    <xf numFmtId="0" fontId="3" fillId="0" borderId="0" xfId="0" applyFont="1"/>
    <xf numFmtId="0" fontId="0" fillId="0" borderId="6" xfId="0" applyBorder="1"/>
    <xf numFmtId="44" fontId="0" fillId="0" borderId="7" xfId="2" applyFont="1" applyBorder="1"/>
    <xf numFmtId="44" fontId="0" fillId="0" borderId="8" xfId="2" applyFont="1" applyBorder="1"/>
    <xf numFmtId="0" fontId="0" fillId="0" borderId="9" xfId="0" applyBorder="1"/>
    <xf numFmtId="44" fontId="0" fillId="0" borderId="0" xfId="2" applyFont="1" applyBorder="1"/>
    <xf numFmtId="44" fontId="0" fillId="0" borderId="10" xfId="2" applyFont="1" applyBorder="1"/>
    <xf numFmtId="0" fontId="0" fillId="0" borderId="11" xfId="0" applyBorder="1"/>
    <xf numFmtId="44" fontId="0" fillId="0" borderId="12" xfId="2" applyFont="1" applyBorder="1"/>
    <xf numFmtId="44" fontId="0" fillId="0" borderId="13" xfId="2" applyFont="1" applyBorder="1"/>
    <xf numFmtId="0" fontId="4" fillId="0" borderId="0" xfId="0" applyFont="1" applyAlignment="1">
      <alignment horizontal="left" vertical="center"/>
    </xf>
    <xf numFmtId="10" fontId="0" fillId="4" borderId="1" xfId="3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4" borderId="1" xfId="0" applyFill="1" applyBorder="1" applyAlignment="1"/>
    <xf numFmtId="0" fontId="2" fillId="0" borderId="1" xfId="0" applyFont="1" applyBorder="1" applyAlignment="1">
      <alignment horizontal="center"/>
    </xf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698500</xdr:colOff>
      <xdr:row>1</xdr:row>
      <xdr:rowOff>134549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70200" cy="10489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showGridLines="0" tabSelected="1" workbookViewId="0">
      <selection activeCell="D12" sqref="D12"/>
    </sheetView>
  </sheetViews>
  <sheetFormatPr baseColWidth="10" defaultRowHeight="16" x14ac:dyDescent="0.2"/>
  <cols>
    <col min="1" max="1" width="28.5" customWidth="1"/>
    <col min="2" max="2" width="15.1640625" customWidth="1"/>
    <col min="3" max="3" width="4.5" customWidth="1"/>
    <col min="4" max="4" width="43.5" customWidth="1"/>
    <col min="5" max="5" width="16.1640625" customWidth="1"/>
    <col min="6" max="6" width="22" customWidth="1"/>
  </cols>
  <sheetData>
    <row r="1" spans="1:6" ht="72" customHeight="1" x14ac:dyDescent="0.3">
      <c r="A1" s="19"/>
      <c r="C1" s="29" t="s">
        <v>58</v>
      </c>
    </row>
    <row r="3" spans="1:6" x14ac:dyDescent="0.2">
      <c r="A3" s="33" t="s">
        <v>0</v>
      </c>
      <c r="B3" s="34"/>
      <c r="D3" s="31" t="s">
        <v>35</v>
      </c>
      <c r="E3" s="32"/>
      <c r="F3" s="32"/>
    </row>
    <row r="4" spans="1:6" x14ac:dyDescent="0.2">
      <c r="A4" s="12" t="s">
        <v>31</v>
      </c>
      <c r="B4" s="13">
        <v>320000</v>
      </c>
      <c r="D4" s="10" t="s">
        <v>36</v>
      </c>
      <c r="E4" s="11">
        <f>B4</f>
        <v>320000</v>
      </c>
      <c r="F4" s="8"/>
    </row>
    <row r="5" spans="1:6" x14ac:dyDescent="0.2">
      <c r="A5" s="12" t="s">
        <v>32</v>
      </c>
      <c r="B5" s="14">
        <v>6</v>
      </c>
      <c r="D5" s="6"/>
      <c r="E5" s="7"/>
      <c r="F5" s="8"/>
    </row>
    <row r="6" spans="1:6" x14ac:dyDescent="0.2">
      <c r="A6" s="12" t="s">
        <v>33</v>
      </c>
      <c r="B6" s="15">
        <v>0.12</v>
      </c>
      <c r="D6" s="6" t="s">
        <v>44</v>
      </c>
      <c r="E6" s="7">
        <f>B27+B35+B47+B59</f>
        <v>72518</v>
      </c>
      <c r="F6" s="8"/>
    </row>
    <row r="7" spans="1:6" x14ac:dyDescent="0.2">
      <c r="A7" s="12" t="s">
        <v>34</v>
      </c>
      <c r="B7" s="13">
        <v>200000</v>
      </c>
      <c r="D7" s="6" t="s">
        <v>45</v>
      </c>
      <c r="E7" s="7">
        <f>E6+B10</f>
        <v>77018</v>
      </c>
      <c r="F7" s="8"/>
    </row>
    <row r="8" spans="1:6" x14ac:dyDescent="0.2">
      <c r="A8" s="12" t="s">
        <v>37</v>
      </c>
      <c r="B8" s="13">
        <v>150000</v>
      </c>
      <c r="D8" s="6" t="s">
        <v>40</v>
      </c>
      <c r="E8" s="7">
        <f>(B8*B9)/12*B5</f>
        <v>8250</v>
      </c>
      <c r="F8" s="8"/>
    </row>
    <row r="9" spans="1:6" x14ac:dyDescent="0.2">
      <c r="A9" s="12" t="s">
        <v>38</v>
      </c>
      <c r="B9" s="15">
        <v>0.11</v>
      </c>
      <c r="D9" s="6"/>
      <c r="E9" s="7"/>
      <c r="F9" s="8"/>
    </row>
    <row r="10" spans="1:6" x14ac:dyDescent="0.2">
      <c r="A10" s="12" t="s">
        <v>39</v>
      </c>
      <c r="B10" s="13">
        <v>4500</v>
      </c>
      <c r="D10" s="6" t="s">
        <v>41</v>
      </c>
      <c r="E10" s="7">
        <f>(B7-B8)+E7+E8</f>
        <v>135268</v>
      </c>
      <c r="F10" s="8"/>
    </row>
    <row r="11" spans="1:6" x14ac:dyDescent="0.2">
      <c r="A11" s="12" t="s">
        <v>43</v>
      </c>
      <c r="B11" s="15">
        <v>0.05</v>
      </c>
      <c r="D11" s="6" t="s">
        <v>42</v>
      </c>
      <c r="E11" s="7">
        <f>B7+E6</f>
        <v>272518</v>
      </c>
      <c r="F11" s="8"/>
    </row>
    <row r="12" spans="1:6" x14ac:dyDescent="0.2">
      <c r="A12" s="1"/>
      <c r="B12" s="4"/>
      <c r="D12" s="6"/>
      <c r="E12" s="7"/>
      <c r="F12" s="8"/>
    </row>
    <row r="13" spans="1:6" x14ac:dyDescent="0.2">
      <c r="A13" s="2"/>
      <c r="B13" s="4"/>
      <c r="D13" s="6" t="s">
        <v>46</v>
      </c>
      <c r="E13" s="7">
        <f>E4-E10-B8</f>
        <v>34732</v>
      </c>
      <c r="F13" s="8"/>
    </row>
    <row r="14" spans="1:6" x14ac:dyDescent="0.2">
      <c r="A14" s="33" t="s">
        <v>1</v>
      </c>
      <c r="B14" s="35"/>
      <c r="D14" s="6" t="s">
        <v>47</v>
      </c>
      <c r="E14" s="7">
        <f>E4-E11</f>
        <v>47482</v>
      </c>
      <c r="F14" s="8"/>
    </row>
    <row r="15" spans="1:6" x14ac:dyDescent="0.2">
      <c r="A15" s="5" t="s">
        <v>2</v>
      </c>
      <c r="B15" s="13" t="s">
        <v>30</v>
      </c>
      <c r="D15" s="6"/>
      <c r="E15" s="7"/>
      <c r="F15" s="9" t="s">
        <v>50</v>
      </c>
    </row>
    <row r="16" spans="1:6" x14ac:dyDescent="0.2">
      <c r="A16" s="5" t="s">
        <v>3</v>
      </c>
      <c r="B16" s="13" t="s">
        <v>30</v>
      </c>
      <c r="D16" s="6" t="s">
        <v>48</v>
      </c>
      <c r="E16" s="30">
        <f>E13/E10</f>
        <v>0.25676434929177633</v>
      </c>
      <c r="F16" s="30">
        <f>(E16/B5)*12</f>
        <v>0.51352869858355266</v>
      </c>
    </row>
    <row r="17" spans="1:6" x14ac:dyDescent="0.2">
      <c r="A17" s="5" t="s">
        <v>4</v>
      </c>
      <c r="B17" s="13" t="s">
        <v>30</v>
      </c>
      <c r="D17" s="6" t="s">
        <v>49</v>
      </c>
      <c r="E17" s="30">
        <f>E14/E11</f>
        <v>0.17423436250082563</v>
      </c>
      <c r="F17" s="30">
        <f>(E17/B5)*12</f>
        <v>0.34846872500165127</v>
      </c>
    </row>
    <row r="18" spans="1:6" x14ac:dyDescent="0.2">
      <c r="A18" s="5" t="s">
        <v>5</v>
      </c>
      <c r="B18" s="13"/>
      <c r="E18" s="3"/>
      <c r="F18" s="3"/>
    </row>
    <row r="19" spans="1:6" x14ac:dyDescent="0.2">
      <c r="A19" s="5" t="s">
        <v>6</v>
      </c>
      <c r="B19" s="13">
        <v>750</v>
      </c>
      <c r="E19" s="3"/>
      <c r="F19" s="3"/>
    </row>
    <row r="20" spans="1:6" x14ac:dyDescent="0.2">
      <c r="A20" s="5" t="s">
        <v>7</v>
      </c>
      <c r="B20" s="13"/>
      <c r="D20" s="36" t="s">
        <v>51</v>
      </c>
      <c r="E20" s="37"/>
      <c r="F20" s="38"/>
    </row>
    <row r="21" spans="1:6" x14ac:dyDescent="0.2">
      <c r="A21" s="5" t="s">
        <v>8</v>
      </c>
      <c r="B21" s="13">
        <v>18</v>
      </c>
      <c r="D21" s="20" t="s">
        <v>52</v>
      </c>
      <c r="E21" s="21"/>
      <c r="F21" s="22"/>
    </row>
    <row r="22" spans="1:6" x14ac:dyDescent="0.2">
      <c r="A22" s="5" t="s">
        <v>9</v>
      </c>
      <c r="B22" s="13"/>
      <c r="D22" s="23" t="s">
        <v>53</v>
      </c>
      <c r="E22" s="24"/>
      <c r="F22" s="25"/>
    </row>
    <row r="23" spans="1:6" x14ac:dyDescent="0.2">
      <c r="A23" s="5"/>
      <c r="B23" s="13"/>
      <c r="D23" s="23" t="s">
        <v>54</v>
      </c>
      <c r="E23" s="24"/>
      <c r="F23" s="25"/>
    </row>
    <row r="24" spans="1:6" x14ac:dyDescent="0.2">
      <c r="A24" s="5"/>
      <c r="B24" s="13"/>
      <c r="D24" s="23" t="s">
        <v>55</v>
      </c>
      <c r="E24" s="24"/>
      <c r="F24" s="25"/>
    </row>
    <row r="25" spans="1:6" x14ac:dyDescent="0.2">
      <c r="A25" s="5"/>
      <c r="B25" s="13"/>
      <c r="D25" s="23" t="s">
        <v>56</v>
      </c>
      <c r="E25" s="24"/>
      <c r="F25" s="25"/>
    </row>
    <row r="26" spans="1:6" x14ac:dyDescent="0.2">
      <c r="A26" s="5"/>
      <c r="B26" s="13"/>
      <c r="D26" s="26" t="s">
        <v>57</v>
      </c>
      <c r="E26" s="27"/>
      <c r="F26" s="28"/>
    </row>
    <row r="27" spans="1:6" x14ac:dyDescent="0.2">
      <c r="A27" s="5" t="s">
        <v>10</v>
      </c>
      <c r="B27" s="16">
        <f>SUM(B15:B26)</f>
        <v>768</v>
      </c>
      <c r="E27" s="3"/>
      <c r="F27" s="3"/>
    </row>
    <row r="28" spans="1:6" x14ac:dyDescent="0.2">
      <c r="B28" s="3"/>
      <c r="E28" s="3"/>
      <c r="F28" s="3"/>
    </row>
    <row r="29" spans="1:6" x14ac:dyDescent="0.2">
      <c r="A29" s="33" t="s">
        <v>11</v>
      </c>
      <c r="B29" s="35"/>
      <c r="E29" s="3"/>
      <c r="F29" s="3"/>
    </row>
    <row r="30" spans="1:6" x14ac:dyDescent="0.2">
      <c r="A30" s="17" t="s">
        <v>12</v>
      </c>
      <c r="B30" s="13">
        <v>45000</v>
      </c>
      <c r="E30" s="3"/>
      <c r="F30" s="3"/>
    </row>
    <row r="31" spans="1:6" x14ac:dyDescent="0.2">
      <c r="A31" s="5"/>
      <c r="B31" s="13"/>
      <c r="E31" s="3"/>
      <c r="F31" s="3"/>
    </row>
    <row r="32" spans="1:6" x14ac:dyDescent="0.2">
      <c r="A32" s="5"/>
      <c r="B32" s="13"/>
      <c r="E32" s="3"/>
      <c r="F32" s="3"/>
    </row>
    <row r="33" spans="1:6" x14ac:dyDescent="0.2">
      <c r="A33" s="5"/>
      <c r="B33" s="13"/>
      <c r="E33" s="3"/>
      <c r="F33" s="3"/>
    </row>
    <row r="34" spans="1:6" x14ac:dyDescent="0.2">
      <c r="A34" s="5" t="s">
        <v>13</v>
      </c>
      <c r="B34" s="13">
        <v>5000</v>
      </c>
      <c r="E34" s="3"/>
      <c r="F34" s="3"/>
    </row>
    <row r="35" spans="1:6" x14ac:dyDescent="0.2">
      <c r="A35" s="5" t="s">
        <v>14</v>
      </c>
      <c r="B35" s="18">
        <f>SUM(B30:B34)</f>
        <v>50000</v>
      </c>
      <c r="E35" s="3"/>
      <c r="F35" s="3"/>
    </row>
    <row r="36" spans="1:6" x14ac:dyDescent="0.2">
      <c r="B36" s="3"/>
      <c r="E36" s="3"/>
      <c r="F36" s="3"/>
    </row>
    <row r="37" spans="1:6" x14ac:dyDescent="0.2">
      <c r="A37" s="33" t="s">
        <v>15</v>
      </c>
      <c r="B37" s="35"/>
      <c r="E37" s="3"/>
      <c r="F37" s="3"/>
    </row>
    <row r="38" spans="1:6" x14ac:dyDescent="0.2">
      <c r="A38" s="5" t="s">
        <v>16</v>
      </c>
      <c r="B38" s="13"/>
      <c r="E38" s="3"/>
      <c r="F38" s="3"/>
    </row>
    <row r="39" spans="1:6" x14ac:dyDescent="0.2">
      <c r="A39" s="5" t="s">
        <v>17</v>
      </c>
      <c r="B39" s="13">
        <v>1300</v>
      </c>
      <c r="E39" s="3"/>
      <c r="F39" s="3"/>
    </row>
    <row r="40" spans="1:6" x14ac:dyDescent="0.2">
      <c r="A40" s="5" t="s">
        <v>18</v>
      </c>
      <c r="B40" s="13">
        <v>300</v>
      </c>
      <c r="E40" s="3"/>
      <c r="F40" s="3"/>
    </row>
    <row r="41" spans="1:6" x14ac:dyDescent="0.2">
      <c r="A41" s="5" t="s">
        <v>19</v>
      </c>
      <c r="B41" s="13">
        <v>300</v>
      </c>
      <c r="E41" s="3"/>
      <c r="F41" s="3"/>
    </row>
    <row r="42" spans="1:6" x14ac:dyDescent="0.2">
      <c r="A42" s="5" t="s">
        <v>20</v>
      </c>
      <c r="B42" s="13">
        <v>100</v>
      </c>
      <c r="E42" s="3"/>
      <c r="F42" s="3"/>
    </row>
    <row r="43" spans="1:6" x14ac:dyDescent="0.2">
      <c r="A43" s="5" t="s">
        <v>21</v>
      </c>
      <c r="B43" s="13"/>
      <c r="E43" s="3"/>
      <c r="F43" s="3"/>
    </row>
    <row r="44" spans="1:6" x14ac:dyDescent="0.2">
      <c r="A44" s="5"/>
      <c r="B44" s="13"/>
    </row>
    <row r="45" spans="1:6" x14ac:dyDescent="0.2">
      <c r="A45" s="5"/>
      <c r="B45" s="13"/>
    </row>
    <row r="46" spans="1:6" x14ac:dyDescent="0.2">
      <c r="A46" s="5"/>
      <c r="B46" s="13"/>
    </row>
    <row r="47" spans="1:6" x14ac:dyDescent="0.2">
      <c r="A47" s="5" t="s">
        <v>22</v>
      </c>
      <c r="B47" s="16">
        <f>SUM(B38:B46)</f>
        <v>2000</v>
      </c>
    </row>
    <row r="48" spans="1:6" x14ac:dyDescent="0.2">
      <c r="B48" s="3"/>
    </row>
    <row r="49" spans="1:2" x14ac:dyDescent="0.2">
      <c r="A49" s="33" t="s">
        <v>23</v>
      </c>
      <c r="B49" s="35"/>
    </row>
    <row r="50" spans="1:2" x14ac:dyDescent="0.2">
      <c r="A50" s="5" t="s">
        <v>24</v>
      </c>
      <c r="B50" s="16">
        <f>E4*B11</f>
        <v>16000</v>
      </c>
    </row>
    <row r="51" spans="1:2" x14ac:dyDescent="0.2">
      <c r="A51" s="5" t="s">
        <v>25</v>
      </c>
      <c r="B51" s="13">
        <v>500</v>
      </c>
    </row>
    <row r="52" spans="1:2" x14ac:dyDescent="0.2">
      <c r="A52" s="5" t="s">
        <v>26</v>
      </c>
      <c r="B52" s="13"/>
    </row>
    <row r="53" spans="1:2" x14ac:dyDescent="0.2">
      <c r="A53" s="5" t="s">
        <v>27</v>
      </c>
      <c r="B53" s="13">
        <v>2500</v>
      </c>
    </row>
    <row r="54" spans="1:2" x14ac:dyDescent="0.2">
      <c r="A54" s="5" t="s">
        <v>7</v>
      </c>
      <c r="B54" s="13"/>
    </row>
    <row r="55" spans="1:2" x14ac:dyDescent="0.2">
      <c r="A55" s="5" t="s">
        <v>28</v>
      </c>
      <c r="B55" s="13">
        <v>750</v>
      </c>
    </row>
    <row r="56" spans="1:2" x14ac:dyDescent="0.2">
      <c r="A56" s="5"/>
      <c r="B56" s="13"/>
    </row>
    <row r="57" spans="1:2" x14ac:dyDescent="0.2">
      <c r="A57" s="5"/>
      <c r="B57" s="13"/>
    </row>
    <row r="58" spans="1:2" x14ac:dyDescent="0.2">
      <c r="A58" s="5"/>
      <c r="B58" s="13"/>
    </row>
    <row r="59" spans="1:2" x14ac:dyDescent="0.2">
      <c r="A59" s="5" t="s">
        <v>29</v>
      </c>
      <c r="B59" s="16">
        <f>SUM(B50:B58)</f>
        <v>19750</v>
      </c>
    </row>
    <row r="60" spans="1:2" x14ac:dyDescent="0.2">
      <c r="B60" s="3"/>
    </row>
    <row r="61" spans="1:2" x14ac:dyDescent="0.2">
      <c r="B61" s="3"/>
    </row>
    <row r="62" spans="1:2" x14ac:dyDescent="0.2">
      <c r="B62" s="3"/>
    </row>
    <row r="63" spans="1:2" x14ac:dyDescent="0.2">
      <c r="B63" s="3"/>
    </row>
    <row r="64" spans="1:2" x14ac:dyDescent="0.2">
      <c r="B64" s="3"/>
    </row>
    <row r="65" spans="2:2" x14ac:dyDescent="0.2">
      <c r="B65" s="3"/>
    </row>
    <row r="66" spans="2:2" x14ac:dyDescent="0.2">
      <c r="B66" s="3"/>
    </row>
    <row r="67" spans="2:2" x14ac:dyDescent="0.2">
      <c r="B67" s="3"/>
    </row>
    <row r="68" spans="2:2" x14ac:dyDescent="0.2">
      <c r="B68" s="3"/>
    </row>
    <row r="69" spans="2:2" x14ac:dyDescent="0.2">
      <c r="B69" s="3"/>
    </row>
  </sheetData>
  <mergeCells count="7">
    <mergeCell ref="A49:B49"/>
    <mergeCell ref="D20:F20"/>
    <mergeCell ref="D3:F3"/>
    <mergeCell ref="A3:B3"/>
    <mergeCell ref="A14:B14"/>
    <mergeCell ref="A29:B29"/>
    <mergeCell ref="A37:B3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2019-08-21T01:04:45Z</dcterms:created>
  <dcterms:modified xsi:type="dcterms:W3CDTF">2019-08-23T23:05:00Z</dcterms:modified>
</cp:coreProperties>
</file>