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715"/>
  <workbookPr/>
  <mc:AlternateContent xmlns:mc="http://schemas.openxmlformats.org/markup-compatibility/2006">
    <mc:Choice Requires="x15">
      <x15ac:absPath xmlns:x15ac="http://schemas.microsoft.com/office/spreadsheetml/2010/11/ac" url="/Users/douglasssmith/Desktop/Doug Files/Consulting Practice/Membership Site/Content/Handouts/"/>
    </mc:Choice>
  </mc:AlternateContent>
  <bookViews>
    <workbookView xWindow="0" yWindow="460" windowWidth="28800" windowHeight="16240" tabRatio="50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4" i="1" l="1"/>
  <c r="B31" i="1"/>
  <c r="B39" i="1"/>
  <c r="B51" i="1"/>
  <c r="B63" i="1"/>
  <c r="E4" i="1"/>
  <c r="E6" i="1"/>
  <c r="E5" i="1"/>
  <c r="E19" i="1"/>
  <c r="E20" i="1"/>
  <c r="E21" i="1"/>
  <c r="E15" i="1"/>
  <c r="E16" i="1"/>
  <c r="E17" i="1"/>
  <c r="E9" i="1"/>
  <c r="E10" i="1"/>
</calcChain>
</file>

<file path=xl/sharedStrings.xml><?xml version="1.0" encoding="utf-8"?>
<sst xmlns="http://schemas.openxmlformats.org/spreadsheetml/2006/main" count="99" uniqueCount="65">
  <si>
    <t>VARIABLES</t>
  </si>
  <si>
    <t>Buy Side Costs:</t>
  </si>
  <si>
    <t xml:space="preserve">   Inspections</t>
  </si>
  <si>
    <t xml:space="preserve">   Survey</t>
  </si>
  <si>
    <t xml:space="preserve">   Lender Fees/Costs</t>
  </si>
  <si>
    <t xml:space="preserve">   Closing Costs</t>
  </si>
  <si>
    <t xml:space="preserve">   Taxes</t>
  </si>
  <si>
    <t xml:space="preserve">   Filing Fees</t>
  </si>
  <si>
    <t xml:space="preserve">   Other Fees:</t>
  </si>
  <si>
    <r>
      <t xml:space="preserve">      </t>
    </r>
    <r>
      <rPr>
        <b/>
        <sz val="12"/>
        <color theme="1"/>
        <rFont val="Calibri"/>
        <family val="2"/>
        <scheme val="minor"/>
      </rPr>
      <t>Total Buy Side Costs:</t>
    </r>
  </si>
  <si>
    <t>Rehab Costs:</t>
  </si>
  <si>
    <t xml:space="preserve">   Contractor Costs:</t>
  </si>
  <si>
    <t xml:space="preserve">   Contingency Reserves:</t>
  </si>
  <si>
    <r>
      <t xml:space="preserve">      </t>
    </r>
    <r>
      <rPr>
        <b/>
        <sz val="12"/>
        <color theme="1"/>
        <rFont val="Calibri"/>
        <family val="2"/>
        <scheme val="minor"/>
      </rPr>
      <t>Total Rehab Costs:</t>
    </r>
  </si>
  <si>
    <t>Holding Costs:</t>
  </si>
  <si>
    <t xml:space="preserve">   Mortgage Payments:</t>
  </si>
  <si>
    <t xml:space="preserve">   Property Taxes:</t>
  </si>
  <si>
    <t xml:space="preserve">   Insurance:</t>
  </si>
  <si>
    <t xml:space="preserve">   Utilities:</t>
  </si>
  <si>
    <t xml:space="preserve">   Lawn Care:</t>
  </si>
  <si>
    <t xml:space="preserve">   Other:</t>
  </si>
  <si>
    <r>
      <t xml:space="preserve">      </t>
    </r>
    <r>
      <rPr>
        <b/>
        <sz val="12"/>
        <color theme="1"/>
        <rFont val="Calibri"/>
        <family val="2"/>
        <scheme val="minor"/>
      </rPr>
      <t>Total Holding Costs</t>
    </r>
  </si>
  <si>
    <t>Selling Costs:</t>
  </si>
  <si>
    <t xml:space="preserve">   Commission to Agents</t>
  </si>
  <si>
    <t xml:space="preserve">   Buyer Home Warranty</t>
  </si>
  <si>
    <t xml:space="preserve">   Buyer's Closing Costs</t>
  </si>
  <si>
    <t xml:space="preserve">   Title Insurance Costs</t>
  </si>
  <si>
    <t xml:space="preserve">   Seller's Closing Costs</t>
  </si>
  <si>
    <r>
      <t xml:space="preserve">      </t>
    </r>
    <r>
      <rPr>
        <b/>
        <sz val="12"/>
        <color theme="1"/>
        <rFont val="Calibri"/>
        <family val="2"/>
        <scheme val="minor"/>
      </rPr>
      <t>Total Selling Costs:</t>
    </r>
  </si>
  <si>
    <t xml:space="preserve"> </t>
  </si>
  <si>
    <t>Estimated Hold Time (Months)</t>
  </si>
  <si>
    <t>Required Return on Investment</t>
  </si>
  <si>
    <t>Realtor Commission Rate:</t>
  </si>
  <si>
    <t>iNSTRUCTIONS</t>
  </si>
  <si>
    <t>DISCLAIMER: This worksheet is for informational and educational purposes only and should not</t>
  </si>
  <si>
    <t xml:space="preserve">be relied upon for accuracy. It is a simply tool to help quickly ascertain what the returns on </t>
  </si>
  <si>
    <t xml:space="preserve">the purchase, rehab, and sale of a property might be. Fill in only the GREEN areas and be sure to </t>
  </si>
  <si>
    <t>update the green cells with YOUR best estimates. The figures that are in the green cells are simply</t>
  </si>
  <si>
    <t>placeholders for you to update. Formulas and calculations are not guaranteed. We've used very</t>
  </si>
  <si>
    <t xml:space="preserve">simple formulas and left all cells unprotected for you to update as you see fit. </t>
  </si>
  <si>
    <t>NON-PERFORMING LOAN WORKSHEET</t>
  </si>
  <si>
    <t>Offer Price for Note</t>
  </si>
  <si>
    <t>Leverage Amount</t>
  </si>
  <si>
    <t>Leverage Interest Rate</t>
  </si>
  <si>
    <t>Leverage Fees (Including Points)</t>
  </si>
  <si>
    <t>Note Amount</t>
  </si>
  <si>
    <t>Note Rate</t>
  </si>
  <si>
    <t>Note Monthly Payment</t>
  </si>
  <si>
    <t xml:space="preserve">   BPO</t>
  </si>
  <si>
    <t>Cash in Without Leverage:</t>
  </si>
  <si>
    <t xml:space="preserve">Cash in With Leverage: </t>
  </si>
  <si>
    <t>Total Leverage Costs:</t>
  </si>
  <si>
    <t>Estimated Sale of Collateral</t>
  </si>
  <si>
    <t>Remaining Payments</t>
  </si>
  <si>
    <t>Monthly Servicing Cost Estimate</t>
  </si>
  <si>
    <t>IF THE CLIENT PAYS</t>
  </si>
  <si>
    <t>Annual Income:</t>
  </si>
  <si>
    <t>Annualized Return on Investment (with leverage)</t>
  </si>
  <si>
    <t xml:space="preserve">   *note, leverage amortization and fees not included in calculation)</t>
  </si>
  <si>
    <t>IF CLIENT DEFAULTS</t>
  </si>
  <si>
    <t>Profit Without Leverage</t>
  </si>
  <si>
    <t>Raw Profit Percentage</t>
  </si>
  <si>
    <t>Annualized Profit Percentage</t>
  </si>
  <si>
    <t>Profit With Leverage</t>
  </si>
  <si>
    <t>ANALYSIS SECTION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</si>
</sst>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_);_(* \(#,##0.0\);_(* &quot;-&quot;?_);_(@_)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8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>
      <alignment horizontal="center"/>
    </xf>
    <xf numFmtId="44" fontId="0" fillId="0" borderId="0" xfId="2" applyFont="1"/>
    <xf numFmtId="44" fontId="0" fillId="0" borderId="0" xfId="2" applyFont="1" applyFill="1"/>
    <xf numFmtId="0" fontId="0" fillId="0" borderId="1" xfId="0" applyBorder="1"/>
    <xf numFmtId="0" fontId="2" fillId="0" borderId="1" xfId="0" applyFont="1" applyBorder="1" applyAlignment="1">
      <alignment horizontal="left"/>
    </xf>
    <xf numFmtId="44" fontId="0" fillId="2" borderId="1" xfId="2" applyFont="1" applyFill="1" applyBorder="1"/>
    <xf numFmtId="164" fontId="0" fillId="2" borderId="1" xfId="1" applyNumberFormat="1" applyFont="1" applyFill="1" applyBorder="1"/>
    <xf numFmtId="10" fontId="0" fillId="2" borderId="1" xfId="3" applyNumberFormat="1" applyFont="1" applyFill="1" applyBorder="1"/>
    <xf numFmtId="44" fontId="0" fillId="0" borderId="1" xfId="2" applyFont="1" applyFill="1" applyBorder="1"/>
    <xf numFmtId="0" fontId="0" fillId="0" borderId="1" xfId="0" applyFont="1" applyBorder="1"/>
    <xf numFmtId="44" fontId="0" fillId="3" borderId="1" xfId="2" applyFont="1" applyFill="1" applyBorder="1"/>
    <xf numFmtId="0" fontId="3" fillId="0" borderId="0" xfId="0" applyFont="1"/>
    <xf numFmtId="0" fontId="0" fillId="0" borderId="5" xfId="0" applyBorder="1"/>
    <xf numFmtId="44" fontId="0" fillId="0" borderId="6" xfId="2" applyFont="1" applyBorder="1"/>
    <xf numFmtId="44" fontId="0" fillId="0" borderId="7" xfId="2" applyFont="1" applyBorder="1"/>
    <xf numFmtId="0" fontId="0" fillId="0" borderId="8" xfId="0" applyBorder="1"/>
    <xf numFmtId="44" fontId="0" fillId="0" borderId="0" xfId="2" applyFont="1" applyBorder="1"/>
    <xf numFmtId="44" fontId="0" fillId="0" borderId="9" xfId="2" applyFont="1" applyBorder="1"/>
    <xf numFmtId="0" fontId="0" fillId="0" borderId="10" xfId="0" applyBorder="1"/>
    <xf numFmtId="44" fontId="0" fillId="0" borderId="11" xfId="2" applyFont="1" applyBorder="1"/>
    <xf numFmtId="44" fontId="0" fillId="0" borderId="12" xfId="2" applyFont="1" applyBorder="1"/>
    <xf numFmtId="0" fontId="4" fillId="0" borderId="0" xfId="0" applyFont="1" applyAlignment="1">
      <alignment horizontal="left" vertical="center"/>
    </xf>
    <xf numFmtId="165" fontId="0" fillId="2" borderId="1" xfId="1" applyNumberFormat="1" applyFont="1" applyFill="1" applyBorder="1"/>
    <xf numFmtId="44" fontId="0" fillId="0" borderId="7" xfId="0" applyNumberFormat="1" applyBorder="1"/>
    <xf numFmtId="44" fontId="0" fillId="0" borderId="9" xfId="0" applyNumberFormat="1" applyBorder="1"/>
    <xf numFmtId="166" fontId="0" fillId="0" borderId="9" xfId="0" applyNumberFormat="1" applyBorder="1"/>
    <xf numFmtId="0" fontId="0" fillId="0" borderId="9" xfId="0" applyBorder="1"/>
    <xf numFmtId="10" fontId="0" fillId="0" borderId="9" xfId="3" applyNumberFormat="1" applyFont="1" applyBorder="1"/>
    <xf numFmtId="10" fontId="0" fillId="0" borderId="12" xfId="3" applyNumberFormat="1" applyFont="1" applyBorder="1"/>
    <xf numFmtId="0" fontId="0" fillId="0" borderId="0" xfId="0" applyBorder="1"/>
    <xf numFmtId="0" fontId="0" fillId="0" borderId="0" xfId="0" applyFill="1" applyBorder="1"/>
    <xf numFmtId="44" fontId="0" fillId="0" borderId="0" xfId="2" applyFont="1" applyFill="1" applyBorder="1"/>
    <xf numFmtId="10" fontId="0" fillId="0" borderId="0" xfId="3" applyNumberFormat="1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/>
    <xf numFmtId="0" fontId="0" fillId="0" borderId="1" xfId="0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698500</xdr:colOff>
      <xdr:row>1</xdr:row>
      <xdr:rowOff>134549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70200" cy="10489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7"/>
  <sheetViews>
    <sheetView showGridLines="0" tabSelected="1" workbookViewId="0">
      <selection activeCell="B6" sqref="B6"/>
    </sheetView>
  </sheetViews>
  <sheetFormatPr baseColWidth="10" defaultRowHeight="16" x14ac:dyDescent="0.2"/>
  <cols>
    <col min="1" max="1" width="28.5" customWidth="1"/>
    <col min="2" max="2" width="15.1640625" customWidth="1"/>
    <col min="3" max="3" width="4.5" customWidth="1"/>
    <col min="4" max="4" width="43.5" customWidth="1"/>
    <col min="5" max="5" width="16.1640625" customWidth="1"/>
    <col min="6" max="6" width="22" customWidth="1"/>
  </cols>
  <sheetData>
    <row r="1" spans="1:5" ht="72" customHeight="1" x14ac:dyDescent="0.3">
      <c r="A1" s="12"/>
      <c r="C1" s="22" t="s">
        <v>40</v>
      </c>
    </row>
    <row r="3" spans="1:5" x14ac:dyDescent="0.2">
      <c r="A3" s="40" t="s">
        <v>0</v>
      </c>
      <c r="B3" s="41"/>
      <c r="D3" s="37" t="s">
        <v>64</v>
      </c>
      <c r="E3" s="38"/>
    </row>
    <row r="4" spans="1:5" x14ac:dyDescent="0.2">
      <c r="A4" s="5" t="s">
        <v>52</v>
      </c>
      <c r="B4" s="6">
        <v>200000</v>
      </c>
      <c r="D4" s="13" t="s">
        <v>49</v>
      </c>
      <c r="E4" s="24">
        <f>B7+B31+B39+B51+B63</f>
        <v>165943</v>
      </c>
    </row>
    <row r="5" spans="1:5" x14ac:dyDescent="0.2">
      <c r="A5" s="5" t="s">
        <v>30</v>
      </c>
      <c r="B5" s="7">
        <v>18</v>
      </c>
      <c r="D5" s="16" t="s">
        <v>50</v>
      </c>
      <c r="E5" s="25">
        <f>E4+E6-B8</f>
        <v>125693</v>
      </c>
    </row>
    <row r="6" spans="1:5" x14ac:dyDescent="0.2">
      <c r="A6" s="5" t="s">
        <v>31</v>
      </c>
      <c r="B6" s="8">
        <v>0.12</v>
      </c>
      <c r="D6" s="16" t="s">
        <v>51</v>
      </c>
      <c r="E6" s="26">
        <f>B10+((B8*B9)/12*B5)</f>
        <v>9750</v>
      </c>
    </row>
    <row r="7" spans="1:5" x14ac:dyDescent="0.2">
      <c r="A7" s="5" t="s">
        <v>41</v>
      </c>
      <c r="B7" s="6">
        <v>100000</v>
      </c>
      <c r="D7" s="16"/>
      <c r="E7" s="27"/>
    </row>
    <row r="8" spans="1:5" x14ac:dyDescent="0.2">
      <c r="A8" s="5" t="s">
        <v>42</v>
      </c>
      <c r="B8" s="6">
        <v>50000</v>
      </c>
      <c r="D8" s="16" t="s">
        <v>55</v>
      </c>
      <c r="E8" s="27"/>
    </row>
    <row r="9" spans="1:5" x14ac:dyDescent="0.2">
      <c r="A9" s="5" t="s">
        <v>43</v>
      </c>
      <c r="B9" s="8">
        <v>0.11</v>
      </c>
      <c r="D9" s="16" t="s">
        <v>56</v>
      </c>
      <c r="E9" s="25">
        <f>(B14*12)-(B8*B9)</f>
        <v>9440</v>
      </c>
    </row>
    <row r="10" spans="1:5" x14ac:dyDescent="0.2">
      <c r="A10" s="5" t="s">
        <v>44</v>
      </c>
      <c r="B10" s="6">
        <v>1500</v>
      </c>
      <c r="D10" s="16" t="s">
        <v>57</v>
      </c>
      <c r="E10" s="28">
        <f>E9/E5</f>
        <v>7.5103625500226742E-2</v>
      </c>
    </row>
    <row r="11" spans="1:5" x14ac:dyDescent="0.2">
      <c r="A11" s="5" t="s">
        <v>32</v>
      </c>
      <c r="B11" s="8">
        <v>0.05</v>
      </c>
      <c r="D11" s="16" t="s">
        <v>58</v>
      </c>
      <c r="E11" s="27"/>
    </row>
    <row r="12" spans="1:5" x14ac:dyDescent="0.2">
      <c r="A12" s="5" t="s">
        <v>45</v>
      </c>
      <c r="B12" s="6">
        <v>180000</v>
      </c>
      <c r="D12" s="16"/>
      <c r="E12" s="27"/>
    </row>
    <row r="13" spans="1:5" x14ac:dyDescent="0.2">
      <c r="A13" s="5" t="s">
        <v>46</v>
      </c>
      <c r="B13" s="8">
        <v>5.5E-2</v>
      </c>
      <c r="D13" s="16" t="s">
        <v>59</v>
      </c>
      <c r="E13" s="27"/>
    </row>
    <row r="14" spans="1:5" x14ac:dyDescent="0.2">
      <c r="A14" s="5" t="s">
        <v>47</v>
      </c>
      <c r="B14" s="6">
        <v>1245</v>
      </c>
      <c r="D14" s="16" t="s">
        <v>29</v>
      </c>
      <c r="E14" s="27" t="s">
        <v>29</v>
      </c>
    </row>
    <row r="15" spans="1:5" x14ac:dyDescent="0.2">
      <c r="A15" s="5" t="s">
        <v>53</v>
      </c>
      <c r="B15" s="23">
        <v>240</v>
      </c>
      <c r="D15" s="16" t="s">
        <v>60</v>
      </c>
      <c r="E15" s="25">
        <f>(B4-E4)</f>
        <v>34057</v>
      </c>
    </row>
    <row r="16" spans="1:5" x14ac:dyDescent="0.2">
      <c r="A16" s="5" t="s">
        <v>54</v>
      </c>
      <c r="B16" s="6">
        <v>50</v>
      </c>
      <c r="D16" s="16" t="s">
        <v>61</v>
      </c>
      <c r="E16" s="28">
        <f>E15/E4</f>
        <v>0.20523312221666476</v>
      </c>
    </row>
    <row r="17" spans="1:6" x14ac:dyDescent="0.2">
      <c r="A17" s="1"/>
      <c r="B17" s="3"/>
      <c r="D17" s="16" t="s">
        <v>62</v>
      </c>
      <c r="E17" s="28">
        <f>(E16/B5)*12</f>
        <v>0.1368220814777765</v>
      </c>
    </row>
    <row r="18" spans="1:6" x14ac:dyDescent="0.2">
      <c r="A18" s="40" t="s">
        <v>1</v>
      </c>
      <c r="B18" s="42"/>
      <c r="D18" s="16"/>
      <c r="E18" s="27"/>
    </row>
    <row r="19" spans="1:6" x14ac:dyDescent="0.2">
      <c r="A19" s="4" t="s">
        <v>2</v>
      </c>
      <c r="B19" s="6">
        <v>100</v>
      </c>
      <c r="D19" s="16" t="s">
        <v>63</v>
      </c>
      <c r="E19" s="25">
        <f>B4-B7-E5</f>
        <v>-25693</v>
      </c>
    </row>
    <row r="20" spans="1:6" x14ac:dyDescent="0.2">
      <c r="A20" s="4" t="s">
        <v>48</v>
      </c>
      <c r="B20" s="6">
        <v>75</v>
      </c>
      <c r="D20" s="16" t="s">
        <v>61</v>
      </c>
      <c r="E20" s="28">
        <f>E19/E5</f>
        <v>-0.20441074681963195</v>
      </c>
    </row>
    <row r="21" spans="1:6" x14ac:dyDescent="0.2">
      <c r="A21" s="4" t="s">
        <v>3</v>
      </c>
      <c r="B21" s="6" t="s">
        <v>29</v>
      </c>
      <c r="D21" s="19" t="s">
        <v>62</v>
      </c>
      <c r="E21" s="29">
        <f>(E20/B5)*12</f>
        <v>-0.13627383121308798</v>
      </c>
    </row>
    <row r="22" spans="1:6" x14ac:dyDescent="0.2">
      <c r="A22" s="4" t="s">
        <v>4</v>
      </c>
      <c r="B22" s="6"/>
      <c r="E22" s="2"/>
      <c r="F22" s="2"/>
    </row>
    <row r="23" spans="1:6" x14ac:dyDescent="0.2">
      <c r="A23" s="4" t="s">
        <v>5</v>
      </c>
      <c r="B23" s="6">
        <v>0</v>
      </c>
      <c r="E23" s="2"/>
      <c r="F23" s="2"/>
    </row>
    <row r="24" spans="1:6" x14ac:dyDescent="0.2">
      <c r="A24" s="4" t="s">
        <v>6</v>
      </c>
      <c r="B24" s="6"/>
      <c r="D24" s="34" t="s">
        <v>33</v>
      </c>
      <c r="E24" s="35"/>
      <c r="F24" s="36"/>
    </row>
    <row r="25" spans="1:6" x14ac:dyDescent="0.2">
      <c r="A25" s="4" t="s">
        <v>7</v>
      </c>
      <c r="B25" s="6">
        <v>18</v>
      </c>
      <c r="D25" s="13" t="s">
        <v>34</v>
      </c>
      <c r="E25" s="14"/>
      <c r="F25" s="15"/>
    </row>
    <row r="26" spans="1:6" x14ac:dyDescent="0.2">
      <c r="A26" s="4" t="s">
        <v>8</v>
      </c>
      <c r="B26" s="6"/>
      <c r="D26" s="16" t="s">
        <v>35</v>
      </c>
      <c r="E26" s="17"/>
      <c r="F26" s="18"/>
    </row>
    <row r="27" spans="1:6" x14ac:dyDescent="0.2">
      <c r="A27" s="4"/>
      <c r="B27" s="6"/>
      <c r="D27" s="16" t="s">
        <v>36</v>
      </c>
      <c r="E27" s="17"/>
      <c r="F27" s="18"/>
    </row>
    <row r="28" spans="1:6" x14ac:dyDescent="0.2">
      <c r="A28" s="4"/>
      <c r="B28" s="6"/>
      <c r="D28" s="16" t="s">
        <v>37</v>
      </c>
      <c r="E28" s="17"/>
      <c r="F28" s="18"/>
    </row>
    <row r="29" spans="1:6" x14ac:dyDescent="0.2">
      <c r="A29" s="4"/>
      <c r="B29" s="6"/>
      <c r="D29" s="16" t="s">
        <v>38</v>
      </c>
      <c r="E29" s="17"/>
      <c r="F29" s="18"/>
    </row>
    <row r="30" spans="1:6" x14ac:dyDescent="0.2">
      <c r="A30" s="4"/>
      <c r="B30" s="6"/>
      <c r="D30" s="19" t="s">
        <v>39</v>
      </c>
      <c r="E30" s="20"/>
      <c r="F30" s="21"/>
    </row>
    <row r="31" spans="1:6" x14ac:dyDescent="0.2">
      <c r="A31" s="4" t="s">
        <v>9</v>
      </c>
      <c r="B31" s="9">
        <f>SUM(B19:B30)</f>
        <v>193</v>
      </c>
      <c r="E31" s="2"/>
      <c r="F31" s="2"/>
    </row>
    <row r="32" spans="1:6" x14ac:dyDescent="0.2">
      <c r="B32" s="2"/>
      <c r="E32" s="2"/>
      <c r="F32" s="2"/>
    </row>
    <row r="33" spans="1:6" x14ac:dyDescent="0.2">
      <c r="A33" s="40" t="s">
        <v>10</v>
      </c>
      <c r="B33" s="42"/>
      <c r="E33" s="2"/>
      <c r="F33" s="2"/>
    </row>
    <row r="34" spans="1:6" x14ac:dyDescent="0.2">
      <c r="A34" s="10" t="s">
        <v>11</v>
      </c>
      <c r="B34" s="6">
        <v>45000</v>
      </c>
      <c r="E34" s="2"/>
      <c r="F34" s="2"/>
    </row>
    <row r="35" spans="1:6" x14ac:dyDescent="0.2">
      <c r="A35" s="4"/>
      <c r="B35" s="6"/>
      <c r="E35" s="2"/>
      <c r="F35" s="2"/>
    </row>
    <row r="36" spans="1:6" x14ac:dyDescent="0.2">
      <c r="A36" s="4"/>
      <c r="B36" s="6"/>
      <c r="E36" s="2"/>
      <c r="F36" s="2"/>
    </row>
    <row r="37" spans="1:6" x14ac:dyDescent="0.2">
      <c r="A37" s="4"/>
      <c r="B37" s="6"/>
      <c r="E37" s="2"/>
      <c r="F37" s="2"/>
    </row>
    <row r="38" spans="1:6" x14ac:dyDescent="0.2">
      <c r="A38" s="4" t="s">
        <v>12</v>
      </c>
      <c r="B38" s="6">
        <v>5000</v>
      </c>
      <c r="E38" s="2"/>
      <c r="F38" s="2"/>
    </row>
    <row r="39" spans="1:6" x14ac:dyDescent="0.2">
      <c r="A39" s="4" t="s">
        <v>13</v>
      </c>
      <c r="B39" s="11">
        <f>SUM(B34:B38)</f>
        <v>50000</v>
      </c>
      <c r="E39" s="2"/>
      <c r="F39" s="2"/>
    </row>
    <row r="40" spans="1:6" x14ac:dyDescent="0.2">
      <c r="B40" s="2"/>
      <c r="E40" s="2"/>
      <c r="F40" s="2"/>
    </row>
    <row r="41" spans="1:6" x14ac:dyDescent="0.2">
      <c r="A41" s="40" t="s">
        <v>14</v>
      </c>
      <c r="B41" s="42"/>
      <c r="E41" s="2"/>
      <c r="F41" s="2"/>
    </row>
    <row r="42" spans="1:6" x14ac:dyDescent="0.2">
      <c r="A42" s="4" t="s">
        <v>15</v>
      </c>
      <c r="B42" s="6"/>
      <c r="E42" s="2"/>
      <c r="F42" s="2"/>
    </row>
    <row r="43" spans="1:6" x14ac:dyDescent="0.2">
      <c r="A43" s="4" t="s">
        <v>16</v>
      </c>
      <c r="B43" s="6">
        <v>1300</v>
      </c>
      <c r="E43" s="2"/>
      <c r="F43" s="2"/>
    </row>
    <row r="44" spans="1:6" x14ac:dyDescent="0.2">
      <c r="A44" s="4" t="s">
        <v>17</v>
      </c>
      <c r="B44" s="6">
        <v>300</v>
      </c>
      <c r="E44" s="2"/>
      <c r="F44" s="2"/>
    </row>
    <row r="45" spans="1:6" x14ac:dyDescent="0.2">
      <c r="A45" s="4" t="s">
        <v>18</v>
      </c>
      <c r="B45" s="6">
        <v>300</v>
      </c>
      <c r="E45" s="2"/>
      <c r="F45" s="2"/>
    </row>
    <row r="46" spans="1:6" x14ac:dyDescent="0.2">
      <c r="A46" s="4" t="s">
        <v>19</v>
      </c>
      <c r="B46" s="6">
        <v>100</v>
      </c>
      <c r="E46" s="2"/>
      <c r="F46" s="2"/>
    </row>
    <row r="47" spans="1:6" x14ac:dyDescent="0.2">
      <c r="A47" s="4" t="s">
        <v>20</v>
      </c>
      <c r="B47" s="6"/>
      <c r="E47" s="2"/>
      <c r="F47" s="2"/>
    </row>
    <row r="48" spans="1:6" x14ac:dyDescent="0.2">
      <c r="A48" s="4"/>
      <c r="B48" s="6"/>
    </row>
    <row r="49" spans="1:2" x14ac:dyDescent="0.2">
      <c r="A49" s="4"/>
      <c r="B49" s="6"/>
    </row>
    <row r="50" spans="1:2" x14ac:dyDescent="0.2">
      <c r="A50" s="4"/>
      <c r="B50" s="6"/>
    </row>
    <row r="51" spans="1:2" x14ac:dyDescent="0.2">
      <c r="A51" s="4" t="s">
        <v>21</v>
      </c>
      <c r="B51" s="9">
        <f>SUM(B42:B50)</f>
        <v>2000</v>
      </c>
    </row>
    <row r="52" spans="1:2" x14ac:dyDescent="0.2">
      <c r="B52" s="2"/>
    </row>
    <row r="53" spans="1:2" x14ac:dyDescent="0.2">
      <c r="A53" s="40" t="s">
        <v>22</v>
      </c>
      <c r="B53" s="42"/>
    </row>
    <row r="54" spans="1:2" x14ac:dyDescent="0.2">
      <c r="A54" s="4" t="s">
        <v>23</v>
      </c>
      <c r="B54" s="9">
        <f>B4*B11</f>
        <v>10000</v>
      </c>
    </row>
    <row r="55" spans="1:2" x14ac:dyDescent="0.2">
      <c r="A55" s="4" t="s">
        <v>24</v>
      </c>
      <c r="B55" s="6">
        <v>500</v>
      </c>
    </row>
    <row r="56" spans="1:2" x14ac:dyDescent="0.2">
      <c r="A56" s="4" t="s">
        <v>25</v>
      </c>
      <c r="B56" s="6"/>
    </row>
    <row r="57" spans="1:2" x14ac:dyDescent="0.2">
      <c r="A57" s="4" t="s">
        <v>26</v>
      </c>
      <c r="B57" s="6">
        <v>2500</v>
      </c>
    </row>
    <row r="58" spans="1:2" x14ac:dyDescent="0.2">
      <c r="A58" s="4" t="s">
        <v>6</v>
      </c>
      <c r="B58" s="6"/>
    </row>
    <row r="59" spans="1:2" x14ac:dyDescent="0.2">
      <c r="A59" s="4" t="s">
        <v>27</v>
      </c>
      <c r="B59" s="6">
        <v>750</v>
      </c>
    </row>
    <row r="60" spans="1:2" x14ac:dyDescent="0.2">
      <c r="A60" s="4"/>
      <c r="B60" s="6"/>
    </row>
    <row r="61" spans="1:2" x14ac:dyDescent="0.2">
      <c r="A61" s="4"/>
      <c r="B61" s="6"/>
    </row>
    <row r="62" spans="1:2" x14ac:dyDescent="0.2">
      <c r="A62" s="4"/>
      <c r="B62" s="6"/>
    </row>
    <row r="63" spans="1:2" x14ac:dyDescent="0.2">
      <c r="A63" s="4" t="s">
        <v>28</v>
      </c>
      <c r="B63" s="9">
        <f>SUM(B54:B62)</f>
        <v>13750</v>
      </c>
    </row>
    <row r="64" spans="1:2" x14ac:dyDescent="0.2">
      <c r="B64" s="2"/>
    </row>
    <row r="65" spans="2:2" x14ac:dyDescent="0.2">
      <c r="B65" s="2"/>
    </row>
    <row r="66" spans="2:2" x14ac:dyDescent="0.2">
      <c r="B66" s="2"/>
    </row>
    <row r="67" spans="2:2" x14ac:dyDescent="0.2">
      <c r="B67" s="2"/>
    </row>
    <row r="68" spans="2:2" x14ac:dyDescent="0.2">
      <c r="B68" s="2"/>
    </row>
    <row r="69" spans="2:2" x14ac:dyDescent="0.2">
      <c r="B69" s="2"/>
    </row>
    <row r="70" spans="2:2" x14ac:dyDescent="0.2">
      <c r="B70" s="2"/>
    </row>
    <row r="71" spans="2:2" x14ac:dyDescent="0.2">
      <c r="B71" s="2"/>
    </row>
    <row r="72" spans="2:2" x14ac:dyDescent="0.2">
      <c r="B72" s="2"/>
    </row>
    <row r="73" spans="2:2" x14ac:dyDescent="0.2">
      <c r="B73" s="2"/>
    </row>
    <row r="92" spans="6:7" x14ac:dyDescent="0.2">
      <c r="F92" s="39" t="s">
        <v>29</v>
      </c>
      <c r="G92" s="39"/>
    </row>
    <row r="93" spans="6:7" x14ac:dyDescent="0.2">
      <c r="F93" s="31" t="s">
        <v>29</v>
      </c>
      <c r="G93" s="32" t="s">
        <v>29</v>
      </c>
    </row>
    <row r="94" spans="6:7" x14ac:dyDescent="0.2">
      <c r="F94" s="31" t="s">
        <v>29</v>
      </c>
      <c r="G94" s="32" t="s">
        <v>29</v>
      </c>
    </row>
    <row r="95" spans="6:7" x14ac:dyDescent="0.2">
      <c r="F95" s="31" t="s">
        <v>29</v>
      </c>
      <c r="G95" s="32" t="s">
        <v>29</v>
      </c>
    </row>
    <row r="96" spans="6:7" x14ac:dyDescent="0.2">
      <c r="F96" s="31" t="s">
        <v>29</v>
      </c>
      <c r="G96" s="32" t="s">
        <v>29</v>
      </c>
    </row>
    <row r="97" spans="6:7" x14ac:dyDescent="0.2">
      <c r="F97" s="31" t="s">
        <v>29</v>
      </c>
      <c r="G97" s="32" t="s">
        <v>29</v>
      </c>
    </row>
    <row r="98" spans="6:7" x14ac:dyDescent="0.2">
      <c r="F98" s="31" t="s">
        <v>29</v>
      </c>
      <c r="G98" s="32" t="s">
        <v>29</v>
      </c>
    </row>
    <row r="99" spans="6:7" x14ac:dyDescent="0.2">
      <c r="F99" s="31" t="s">
        <v>29</v>
      </c>
      <c r="G99" s="32" t="s">
        <v>29</v>
      </c>
    </row>
    <row r="100" spans="6:7" x14ac:dyDescent="0.2">
      <c r="F100" s="31" t="s">
        <v>29</v>
      </c>
      <c r="G100" s="32" t="s">
        <v>29</v>
      </c>
    </row>
    <row r="101" spans="6:7" x14ac:dyDescent="0.2">
      <c r="F101" s="31" t="s">
        <v>29</v>
      </c>
      <c r="G101" s="32" t="s">
        <v>29</v>
      </c>
    </row>
    <row r="102" spans="6:7" x14ac:dyDescent="0.2">
      <c r="F102" s="31" t="s">
        <v>29</v>
      </c>
      <c r="G102" s="32" t="s">
        <v>29</v>
      </c>
    </row>
    <row r="103" spans="6:7" x14ac:dyDescent="0.2">
      <c r="F103" s="31" t="s">
        <v>29</v>
      </c>
      <c r="G103" s="32" t="s">
        <v>29</v>
      </c>
    </row>
    <row r="104" spans="6:7" x14ac:dyDescent="0.2">
      <c r="F104" s="31" t="s">
        <v>29</v>
      </c>
      <c r="G104" s="32" t="s">
        <v>29</v>
      </c>
    </row>
    <row r="105" spans="6:7" x14ac:dyDescent="0.2">
      <c r="F105" s="31" t="s">
        <v>29</v>
      </c>
      <c r="G105" s="33" t="s">
        <v>29</v>
      </c>
    </row>
    <row r="106" spans="6:7" x14ac:dyDescent="0.2">
      <c r="F106" s="31" t="s">
        <v>29</v>
      </c>
      <c r="G106" s="33" t="s">
        <v>29</v>
      </c>
    </row>
    <row r="107" spans="6:7" x14ac:dyDescent="0.2">
      <c r="F107" s="30"/>
      <c r="G107" s="30"/>
    </row>
  </sheetData>
  <mergeCells count="8">
    <mergeCell ref="D24:F24"/>
    <mergeCell ref="D3:E3"/>
    <mergeCell ref="F92:G92"/>
    <mergeCell ref="A3:B3"/>
    <mergeCell ref="A18:B18"/>
    <mergeCell ref="A33:B33"/>
    <mergeCell ref="A41:B41"/>
    <mergeCell ref="A53:B5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2019-08-21T01:04:45Z</dcterms:created>
  <dcterms:modified xsi:type="dcterms:W3CDTF">2019-08-23T23:07:47Z</dcterms:modified>
</cp:coreProperties>
</file>